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40" windowWidth="11340" windowHeight="5520" activeTab="0"/>
  </bookViews>
  <sheets>
    <sheet name="Skew" sheetId="1" r:id="rId1"/>
    <sheet name="Reference" sheetId="2" r:id="rId2"/>
  </sheets>
  <definedNames>
    <definedName name="Anderson">#REF!</definedName>
    <definedName name="ebd">#REF!</definedName>
    <definedName name="skew">'Reference'!$C$2:$BO$14</definedName>
    <definedName name="t">'Skew'!$F$11</definedName>
  </definedNames>
  <calcPr fullCalcOnLoad="1"/>
</workbook>
</file>

<file path=xl/comments1.xml><?xml version="1.0" encoding="utf-8"?>
<comments xmlns="http://schemas.openxmlformats.org/spreadsheetml/2006/main">
  <authors>
    <author>Peter N. Smith</author>
  </authors>
  <commentList>
    <comment ref="A5" authorId="0">
      <text>
        <r>
          <rPr>
            <b/>
            <sz val="8"/>
            <rFont val="Tahoma"/>
            <family val="0"/>
          </rPr>
          <t>Coefficient must be in the following range:
-3.0 &lt; G &lt; 3.4</t>
        </r>
      </text>
    </comment>
  </commentList>
</comments>
</file>

<file path=xl/sharedStrings.xml><?xml version="1.0" encoding="utf-8"?>
<sst xmlns="http://schemas.openxmlformats.org/spreadsheetml/2006/main" count="76" uniqueCount="75">
  <si>
    <t>Probabilty</t>
  </si>
  <si>
    <t>Frequency</t>
  </si>
  <si>
    <t>G = 0.0</t>
  </si>
  <si>
    <t>G = 0.1</t>
  </si>
  <si>
    <t>G = 0.2</t>
  </si>
  <si>
    <t>G = 0.3</t>
  </si>
  <si>
    <t>G = 0.4</t>
  </si>
  <si>
    <t>G = 0.5</t>
  </si>
  <si>
    <t>G = 0.6</t>
  </si>
  <si>
    <t>G = 0.7</t>
  </si>
  <si>
    <t>G = 0.8</t>
  </si>
  <si>
    <t>G = 0.9</t>
  </si>
  <si>
    <t>G = 1.0</t>
  </si>
  <si>
    <t>G = 1.1</t>
  </si>
  <si>
    <t>G = 1.2</t>
  </si>
  <si>
    <t>G = 1.3</t>
  </si>
  <si>
    <t>G = 1.4</t>
  </si>
  <si>
    <t>G = 1.5</t>
  </si>
  <si>
    <t>G = 1.6</t>
  </si>
  <si>
    <t>G = 1.7</t>
  </si>
  <si>
    <t>G = 1.8</t>
  </si>
  <si>
    <t>G = 1.9</t>
  </si>
  <si>
    <t>G = 2.0</t>
  </si>
  <si>
    <t>G = 2.1</t>
  </si>
  <si>
    <t>G = 2.2</t>
  </si>
  <si>
    <t>G = 2.3</t>
  </si>
  <si>
    <t>G = 2.4</t>
  </si>
  <si>
    <t>G = 2.5</t>
  </si>
  <si>
    <t>G = 2.6</t>
  </si>
  <si>
    <t>G = 2.7</t>
  </si>
  <si>
    <t>G = 2.9</t>
  </si>
  <si>
    <t>G = 3.0</t>
  </si>
  <si>
    <t>G = 3.1</t>
  </si>
  <si>
    <t>G = 3.2</t>
  </si>
  <si>
    <t>G = 3.3</t>
  </si>
  <si>
    <t>G = 3.4</t>
  </si>
  <si>
    <t>G = -0.1</t>
  </si>
  <si>
    <t>G = -0.2</t>
  </si>
  <si>
    <t>G = -0.3</t>
  </si>
  <si>
    <t>G = -0.4</t>
  </si>
  <si>
    <t>G = -0.5</t>
  </si>
  <si>
    <t>G = -0.6</t>
  </si>
  <si>
    <t>G = -0.7</t>
  </si>
  <si>
    <t>G = -0.8</t>
  </si>
  <si>
    <t>G = -0.9</t>
  </si>
  <si>
    <t>G = -1.0</t>
  </si>
  <si>
    <t>G = -1.1</t>
  </si>
  <si>
    <t>G = -1.2</t>
  </si>
  <si>
    <t>G = -1.3</t>
  </si>
  <si>
    <t>G = -1.4</t>
  </si>
  <si>
    <t>G = -1.5</t>
  </si>
  <si>
    <t>G = -1.6</t>
  </si>
  <si>
    <t>G = -1.7</t>
  </si>
  <si>
    <t>G = -1.8</t>
  </si>
  <si>
    <t>G = -1.9</t>
  </si>
  <si>
    <t>G = -2.0</t>
  </si>
  <si>
    <t>G = -2.1</t>
  </si>
  <si>
    <t>G = -2.2</t>
  </si>
  <si>
    <t>G = -2.3</t>
  </si>
  <si>
    <t>G = -2.4</t>
  </si>
  <si>
    <t>G = -2.5</t>
  </si>
  <si>
    <t>G = -2.6</t>
  </si>
  <si>
    <t>G = -2.7</t>
  </si>
  <si>
    <t>G = -2.8</t>
  </si>
  <si>
    <t>G = -2.9</t>
  </si>
  <si>
    <t>G = -3.0</t>
  </si>
  <si>
    <t>-0.39.554</t>
  </si>
  <si>
    <t>7.03.443</t>
  </si>
  <si>
    <t>Frequency Factors (K Values) - Log Pearson III Distribution</t>
  </si>
  <si>
    <t>Skew Coefficient, G</t>
  </si>
  <si>
    <t>Probability</t>
  </si>
  <si>
    <t>K Value</t>
  </si>
  <si>
    <t>Status</t>
  </si>
  <si>
    <t xml:space="preserve">1. Key in your skew coefficient, G. 2. Check Status box </t>
  </si>
  <si>
    <t>Return Interval (yrs)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</si>
</sst>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0.0000000"/>
  </numFmts>
  <fonts count="7">
    <font>
      <sz val="10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166" fontId="0" fillId="0" borderId="0" xfId="0" applyNumberForma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" fontId="1" fillId="2" borderId="16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3" borderId="24" xfId="0" applyNumberFormat="1" applyFont="1" applyFill="1" applyBorder="1" applyAlignment="1">
      <alignment/>
    </xf>
    <xf numFmtId="164" fontId="0" fillId="3" borderId="25" xfId="0" applyNumberFormat="1" applyFont="1" applyFill="1" applyBorder="1" applyAlignment="1">
      <alignment/>
    </xf>
    <xf numFmtId="1" fontId="1" fillId="2" borderId="2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:I2 A2:IV2"/>
    </sheetView>
  </sheetViews>
  <sheetFormatPr defaultColWidth="9.140625" defaultRowHeight="12.75"/>
  <cols>
    <col min="3" max="3" width="16.00390625" style="0" customWidth="1"/>
  </cols>
  <sheetData>
    <row r="1" spans="1:9" ht="33" customHeight="1">
      <c r="A1" s="31" t="s">
        <v>68</v>
      </c>
      <c r="B1" s="32"/>
      <c r="C1" s="32"/>
      <c r="D1" s="32"/>
      <c r="E1" s="32"/>
      <c r="F1" s="32"/>
      <c r="G1" s="32"/>
      <c r="H1" s="32"/>
      <c r="I1" s="33"/>
    </row>
    <row r="2" spans="1:9" ht="18" customHeight="1">
      <c r="A2" s="34"/>
      <c r="B2" s="35"/>
      <c r="C2" s="35"/>
      <c r="D2" s="35"/>
      <c r="E2" s="35"/>
      <c r="F2" s="35"/>
      <c r="G2" s="35"/>
      <c r="H2" s="35"/>
      <c r="I2" s="36"/>
    </row>
    <row r="3" ht="13.5" thickBot="1">
      <c r="A3" s="3" t="s">
        <v>73</v>
      </c>
    </row>
    <row r="4" spans="1:9" ht="45.75" customHeight="1" thickBot="1">
      <c r="A4" s="39" t="s">
        <v>69</v>
      </c>
      <c r="B4" s="40"/>
      <c r="C4" s="29" t="s">
        <v>70</v>
      </c>
      <c r="D4" s="43" t="s">
        <v>74</v>
      </c>
      <c r="E4" s="4" t="s">
        <v>71</v>
      </c>
      <c r="F4" s="19" t="s">
        <v>72</v>
      </c>
      <c r="G4" s="19"/>
      <c r="H4" s="19"/>
      <c r="I4" s="19"/>
    </row>
    <row r="5" spans="1:9" ht="13.5" thickBot="1">
      <c r="A5" s="37">
        <v>0.3</v>
      </c>
      <c r="B5" s="38"/>
      <c r="C5" s="27">
        <v>0.9999</v>
      </c>
      <c r="D5" s="28">
        <v>1.000100010001</v>
      </c>
      <c r="E5" s="41">
        <f>HLOOKUP($A$5,skew,2)+(HLOOKUP($A$5+0.1,skew,2)-HLOOKUP($A$5,skew,2))*($A$5-HLOOKUP($A$5,skew,1))/0.1</f>
        <v>-3.09631</v>
      </c>
      <c r="F5" s="30" t="str">
        <f>IF(A5&lt;-0.3,"The skew coefficient is outside the range",IF(A5&gt;0.34,"The skew coefficient is outside the range","OK"))</f>
        <v>OK</v>
      </c>
      <c r="G5" s="20"/>
      <c r="H5" s="20"/>
      <c r="I5" s="20"/>
    </row>
    <row r="6" spans="3:9" ht="12.75">
      <c r="C6" s="23">
        <v>0.5</v>
      </c>
      <c r="D6" s="24">
        <v>2</v>
      </c>
      <c r="E6" s="41">
        <f>HLOOKUP($A$5,skew,3)+(HLOOKUP($A$5+0.1,skew,3)-HLOOKUP($A$5,skew,3))*($A$5-HLOOKUP($A$5,skew,1))/0.1</f>
        <v>-0.04993</v>
      </c>
      <c r="F6" s="21"/>
      <c r="G6" s="20"/>
      <c r="H6" s="21"/>
      <c r="I6" s="21"/>
    </row>
    <row r="7" spans="3:9" ht="12.75">
      <c r="C7" s="23">
        <v>0.2</v>
      </c>
      <c r="D7" s="24">
        <v>5</v>
      </c>
      <c r="E7" s="41">
        <f>HLOOKUP($A$5,skew,4)+(HLOOKUP($A$5+0.1,skew,4)-HLOOKUP($A$5,skew,4))*($A$5-HLOOKUP($A$5,skew,1))/0.1</f>
        <v>0.82377</v>
      </c>
      <c r="F7" s="22"/>
      <c r="G7" s="20"/>
      <c r="H7" s="22"/>
      <c r="I7" s="22"/>
    </row>
    <row r="8" spans="3:9" ht="12.75">
      <c r="C8" s="23">
        <v>0.1</v>
      </c>
      <c r="D8" s="24">
        <v>10</v>
      </c>
      <c r="E8" s="41">
        <f>HLOOKUP($A$5,skew,5)+(HLOOKUP($A$5+0.1,skew,5)-HLOOKUP($A$5,skew,5))*($A$5-HLOOKUP($A$5,skew,1))/0.1</f>
        <v>1.30936</v>
      </c>
      <c r="F8" s="18"/>
      <c r="G8" s="18"/>
      <c r="H8" s="18"/>
      <c r="I8" s="18"/>
    </row>
    <row r="9" spans="3:5" ht="12.75">
      <c r="C9" s="23">
        <v>0.05</v>
      </c>
      <c r="D9" s="24">
        <v>20</v>
      </c>
      <c r="E9" s="41">
        <f>HLOOKUP($A$5,skew,6)+(HLOOKUP($A$5+0.1,skew,6)-HLOOKUP($A$5,skew,6))*($A$5-HLOOKUP($A$5,skew,1))/0.1</f>
        <v>1.72562</v>
      </c>
    </row>
    <row r="10" spans="3:5" ht="12.75">
      <c r="C10" s="23">
        <v>0.04</v>
      </c>
      <c r="D10" s="24">
        <v>25</v>
      </c>
      <c r="E10" s="41">
        <f>HLOOKUP($A$5,skew,7)+(HLOOKUP($A$5+0.1,skew,7)-HLOOKUP($A$5,skew,7))*($A$5-HLOOKUP($A$5,skew,1))/0.1</f>
        <v>1.84949</v>
      </c>
    </row>
    <row r="11" spans="3:6" ht="12.75">
      <c r="C11" s="23">
        <v>0.025</v>
      </c>
      <c r="D11" s="24">
        <v>40</v>
      </c>
      <c r="E11" s="41">
        <f>HLOOKUP($A$5,skew,8)+(HLOOKUP($A$5+0.1,skew,8)-HLOOKUP($A$5,skew,8))*($A$5-HLOOKUP($A$5,skew,1))/0.1</f>
        <v>2.09795</v>
      </c>
      <c r="F11" s="1"/>
    </row>
    <row r="12" spans="3:5" ht="12.75">
      <c r="C12" s="23">
        <v>0.02</v>
      </c>
      <c r="D12" s="24">
        <v>50</v>
      </c>
      <c r="E12" s="41">
        <f>HLOOKUP($A$5,skew,9)+(HLOOKUP($A$5+0.1,skew,9)-HLOOKUP($A$5,skew,9))*($A$5-HLOOKUP($A$5,skew,1))/0.1</f>
        <v>2.21081</v>
      </c>
    </row>
    <row r="13" spans="3:5" ht="12.75">
      <c r="C13" s="23">
        <v>0.01</v>
      </c>
      <c r="D13" s="24">
        <v>100</v>
      </c>
      <c r="E13" s="41">
        <f>HLOOKUP($A$5,skew,10)+(HLOOKUP($A$5+0.1,skew,10)-HLOOKUP($A$5,skew,10))*($A$5-HLOOKUP($A$5,skew,1))/0.1</f>
        <v>2.54421</v>
      </c>
    </row>
    <row r="14" spans="3:5" ht="12.75">
      <c r="C14" s="23">
        <v>0.005</v>
      </c>
      <c r="D14" s="24">
        <v>200</v>
      </c>
      <c r="E14" s="41">
        <f>HLOOKUP($A$5,skew,11)+(HLOOKUP($A$5+0.1,skew,11)-HLOOKUP($A$5,skew,11))*($A$5-HLOOKUP($A$5,skew,1))/0.1</f>
        <v>2.85636</v>
      </c>
    </row>
    <row r="15" spans="3:5" ht="12.75">
      <c r="C15" s="23">
        <v>0.002</v>
      </c>
      <c r="D15" s="24">
        <v>500</v>
      </c>
      <c r="E15" s="41">
        <f>HLOOKUP($A$5,skew,12)+(HLOOKUP($A$5+0.1,skew,12)-HLOOKUP($A$5,skew,12))*($A$5-HLOOKUP($A$5,skew,1))/0.1</f>
        <v>3.24371</v>
      </c>
    </row>
    <row r="16" spans="3:5" ht="13.5" thickBot="1">
      <c r="C16" s="25">
        <v>0.001</v>
      </c>
      <c r="D16" s="26">
        <v>1000</v>
      </c>
      <c r="E16" s="42">
        <f>HLOOKUP($A$5,skew,13)+(HLOOKUP($A$5+0.1,skew,13)-HLOOKUP($A$5,skew,13))*($A$5-HLOOKUP($A$5,skew,1))/0.1</f>
        <v>3.52139</v>
      </c>
    </row>
  </sheetData>
  <mergeCells count="3">
    <mergeCell ref="A1:I2"/>
    <mergeCell ref="A5:B5"/>
    <mergeCell ref="A4:B4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33"/>
  <sheetViews>
    <sheetView showGridLines="0" workbookViewId="0" topLeftCell="A1">
      <selection activeCell="A18" sqref="A18"/>
    </sheetView>
  </sheetViews>
  <sheetFormatPr defaultColWidth="9.140625" defaultRowHeight="12.75"/>
  <cols>
    <col min="1" max="1" width="10.00390625" style="0" customWidth="1"/>
    <col min="2" max="3" width="10.140625" style="0" customWidth="1"/>
  </cols>
  <sheetData>
    <row r="1" spans="1:73" ht="12.75">
      <c r="A1" s="5" t="s">
        <v>0</v>
      </c>
      <c r="B1" s="6" t="s">
        <v>1</v>
      </c>
      <c r="C1" s="10" t="s">
        <v>65</v>
      </c>
      <c r="D1" s="10" t="s">
        <v>64</v>
      </c>
      <c r="E1" s="10" t="s">
        <v>63</v>
      </c>
      <c r="F1" s="10" t="s">
        <v>62</v>
      </c>
      <c r="G1" s="10" t="s">
        <v>61</v>
      </c>
      <c r="H1" s="10" t="s">
        <v>60</v>
      </c>
      <c r="I1" s="11" t="s">
        <v>59</v>
      </c>
      <c r="J1" s="10" t="s">
        <v>58</v>
      </c>
      <c r="K1" s="10" t="s">
        <v>57</v>
      </c>
      <c r="L1" s="10" t="s">
        <v>56</v>
      </c>
      <c r="M1" s="10" t="s">
        <v>55</v>
      </c>
      <c r="N1" s="10" t="s">
        <v>54</v>
      </c>
      <c r="O1" s="10" t="s">
        <v>53</v>
      </c>
      <c r="P1" s="11" t="s">
        <v>52</v>
      </c>
      <c r="Q1" s="10" t="s">
        <v>51</v>
      </c>
      <c r="R1" s="10" t="s">
        <v>50</v>
      </c>
      <c r="S1" s="10" t="s">
        <v>49</v>
      </c>
      <c r="T1" s="10" t="s">
        <v>48</v>
      </c>
      <c r="U1" s="10" t="s">
        <v>47</v>
      </c>
      <c r="V1" s="10" t="s">
        <v>46</v>
      </c>
      <c r="W1" s="11" t="s">
        <v>45</v>
      </c>
      <c r="X1" s="8" t="s">
        <v>44</v>
      </c>
      <c r="Y1" s="8" t="s">
        <v>43</v>
      </c>
      <c r="Z1" s="8" t="s">
        <v>42</v>
      </c>
      <c r="AA1" s="8" t="s">
        <v>41</v>
      </c>
      <c r="AB1" s="8" t="s">
        <v>40</v>
      </c>
      <c r="AC1" s="8" t="s">
        <v>39</v>
      </c>
      <c r="AD1" s="9" t="s">
        <v>38</v>
      </c>
      <c r="AE1" s="10" t="s">
        <v>37</v>
      </c>
      <c r="AF1" s="10" t="s">
        <v>36</v>
      </c>
      <c r="AG1" s="10" t="s">
        <v>2</v>
      </c>
      <c r="AH1" s="6" t="s">
        <v>3</v>
      </c>
      <c r="AI1" s="6" t="s">
        <v>4</v>
      </c>
      <c r="AJ1" s="6" t="s">
        <v>5</v>
      </c>
      <c r="AK1" s="6" t="s">
        <v>6</v>
      </c>
      <c r="AL1" s="6" t="s">
        <v>7</v>
      </c>
      <c r="AM1" s="7" t="s">
        <v>8</v>
      </c>
      <c r="AN1" s="8" t="s">
        <v>9</v>
      </c>
      <c r="AO1" s="8" t="s">
        <v>10</v>
      </c>
      <c r="AP1" s="8" t="s">
        <v>11</v>
      </c>
      <c r="AQ1" s="8" t="s">
        <v>12</v>
      </c>
      <c r="AR1" s="8" t="s">
        <v>13</v>
      </c>
      <c r="AS1" s="8" t="s">
        <v>14</v>
      </c>
      <c r="AT1" s="9" t="s">
        <v>15</v>
      </c>
      <c r="AU1" s="8" t="s">
        <v>16</v>
      </c>
      <c r="AV1" s="8" t="s">
        <v>17</v>
      </c>
      <c r="AW1" s="8" t="s">
        <v>18</v>
      </c>
      <c r="AX1" s="8" t="s">
        <v>19</v>
      </c>
      <c r="AY1" s="8" t="s">
        <v>20</v>
      </c>
      <c r="AZ1" s="8" t="s">
        <v>21</v>
      </c>
      <c r="BA1" s="9" t="s">
        <v>22</v>
      </c>
      <c r="BB1" s="10" t="s">
        <v>23</v>
      </c>
      <c r="BC1" s="10" t="s">
        <v>24</v>
      </c>
      <c r="BD1" s="10" t="s">
        <v>25</v>
      </c>
      <c r="BE1" s="10" t="s">
        <v>26</v>
      </c>
      <c r="BF1" s="10" t="s">
        <v>27</v>
      </c>
      <c r="BG1" s="10" t="s">
        <v>28</v>
      </c>
      <c r="BH1" s="11" t="s">
        <v>29</v>
      </c>
      <c r="BI1" s="8" t="s">
        <v>30</v>
      </c>
      <c r="BJ1" s="8" t="s">
        <v>30</v>
      </c>
      <c r="BK1" s="8" t="s">
        <v>31</v>
      </c>
      <c r="BL1" s="8" t="s">
        <v>32</v>
      </c>
      <c r="BM1" s="8" t="s">
        <v>33</v>
      </c>
      <c r="BN1" s="8" t="s">
        <v>34</v>
      </c>
      <c r="BO1" s="9" t="s">
        <v>35</v>
      </c>
      <c r="BP1" s="10"/>
      <c r="BQ1" s="10"/>
      <c r="BR1" s="10"/>
      <c r="BS1" s="10"/>
      <c r="BT1" s="10"/>
      <c r="BU1" s="11"/>
    </row>
    <row r="2" spans="1:73" ht="12.75">
      <c r="A2" s="12"/>
      <c r="B2" s="13"/>
      <c r="C2" s="10">
        <v>-3</v>
      </c>
      <c r="D2" s="10">
        <v>-2.9</v>
      </c>
      <c r="E2" s="10">
        <v>-2.8</v>
      </c>
      <c r="F2" s="10">
        <v>-2.7</v>
      </c>
      <c r="G2" s="10">
        <v>-2.6</v>
      </c>
      <c r="H2" s="10">
        <v>-2.5</v>
      </c>
      <c r="I2" s="10">
        <v>-2.4</v>
      </c>
      <c r="J2" s="10">
        <v>-2.3</v>
      </c>
      <c r="K2" s="10">
        <v>-2.2</v>
      </c>
      <c r="L2" s="10">
        <v>-2.1</v>
      </c>
      <c r="M2" s="10">
        <v>-2</v>
      </c>
      <c r="N2" s="10">
        <v>-1.9</v>
      </c>
      <c r="O2" s="10">
        <v>-1.8</v>
      </c>
      <c r="P2" s="10">
        <v>-1.7</v>
      </c>
      <c r="Q2" s="10">
        <v>-1.6</v>
      </c>
      <c r="R2" s="10">
        <v>-1.5</v>
      </c>
      <c r="S2" s="10">
        <v>-1.4</v>
      </c>
      <c r="T2" s="10">
        <v>-1.3</v>
      </c>
      <c r="U2" s="10">
        <v>-1.2</v>
      </c>
      <c r="V2" s="10">
        <v>-1.1</v>
      </c>
      <c r="W2" s="10">
        <v>-1</v>
      </c>
      <c r="X2" s="10">
        <v>-0.9</v>
      </c>
      <c r="Y2" s="10">
        <v>-0.8</v>
      </c>
      <c r="Z2" s="10">
        <v>-0.7</v>
      </c>
      <c r="AA2" s="10">
        <v>-0.6</v>
      </c>
      <c r="AB2" s="10">
        <v>-0.5</v>
      </c>
      <c r="AC2" s="10">
        <v>-0.4</v>
      </c>
      <c r="AD2" s="10">
        <v>-0.3</v>
      </c>
      <c r="AE2" s="10">
        <v>-0.2</v>
      </c>
      <c r="AF2" s="10">
        <v>-0.1</v>
      </c>
      <c r="AG2" s="10">
        <v>0</v>
      </c>
      <c r="AH2" s="10">
        <v>0.1</v>
      </c>
      <c r="AI2" s="10">
        <v>0.2</v>
      </c>
      <c r="AJ2" s="10">
        <v>0.3</v>
      </c>
      <c r="AK2" s="10">
        <v>0.4</v>
      </c>
      <c r="AL2" s="10">
        <v>0.5</v>
      </c>
      <c r="AM2" s="10">
        <v>0.6</v>
      </c>
      <c r="AN2" s="10">
        <v>0.7</v>
      </c>
      <c r="AO2" s="10">
        <v>0.8</v>
      </c>
      <c r="AP2" s="10">
        <v>0.9</v>
      </c>
      <c r="AQ2" s="10">
        <v>1</v>
      </c>
      <c r="AR2" s="10">
        <v>1.1</v>
      </c>
      <c r="AS2" s="10">
        <v>1.2</v>
      </c>
      <c r="AT2" s="10">
        <v>1.3</v>
      </c>
      <c r="AU2" s="10">
        <v>1.4</v>
      </c>
      <c r="AV2" s="10">
        <v>1.5</v>
      </c>
      <c r="AW2" s="10">
        <v>1.6</v>
      </c>
      <c r="AX2" s="10">
        <v>1.7</v>
      </c>
      <c r="AY2" s="10">
        <v>1.8</v>
      </c>
      <c r="AZ2" s="10">
        <v>1.9</v>
      </c>
      <c r="BA2" s="10">
        <v>2</v>
      </c>
      <c r="BB2" s="10">
        <v>2.1</v>
      </c>
      <c r="BC2" s="10">
        <v>2.2</v>
      </c>
      <c r="BD2" s="10">
        <v>2.3</v>
      </c>
      <c r="BE2" s="10">
        <v>2.4</v>
      </c>
      <c r="BF2" s="10">
        <v>2.5</v>
      </c>
      <c r="BG2" s="10">
        <v>2.6</v>
      </c>
      <c r="BH2" s="10">
        <v>2.7</v>
      </c>
      <c r="BI2" s="10">
        <v>2.8</v>
      </c>
      <c r="BJ2" s="10">
        <v>2.9</v>
      </c>
      <c r="BK2" s="10">
        <v>3</v>
      </c>
      <c r="BL2" s="10">
        <v>3.1</v>
      </c>
      <c r="BM2" s="10">
        <v>3.2</v>
      </c>
      <c r="BN2" s="10">
        <v>3.3</v>
      </c>
      <c r="BO2" s="10">
        <v>3.4</v>
      </c>
      <c r="BP2" s="10"/>
      <c r="BQ2" s="10"/>
      <c r="BR2" s="10"/>
      <c r="BS2" s="10"/>
      <c r="BT2" s="10"/>
      <c r="BU2" s="11"/>
    </row>
    <row r="3" spans="1:73" ht="12.75">
      <c r="A3" s="12">
        <v>0.9999</v>
      </c>
      <c r="B3" s="13">
        <v>1.000100010001</v>
      </c>
      <c r="C3" s="10">
        <v>-10.35418</v>
      </c>
      <c r="D3" s="10">
        <v>-10.14602</v>
      </c>
      <c r="E3" s="10">
        <v>-9.93643</v>
      </c>
      <c r="F3" s="10">
        <v>-9.72543</v>
      </c>
      <c r="G3" s="10">
        <v>-9.51301</v>
      </c>
      <c r="H3" s="10">
        <v>-9.2992</v>
      </c>
      <c r="I3" s="11">
        <v>-9.08403</v>
      </c>
      <c r="J3" s="10">
        <v>-8.86753</v>
      </c>
      <c r="K3" s="10">
        <v>-8.64971</v>
      </c>
      <c r="L3" s="10">
        <v>-8.43064</v>
      </c>
      <c r="M3" s="10">
        <v>-8.21034</v>
      </c>
      <c r="N3" s="10">
        <v>-7.98888</v>
      </c>
      <c r="O3" s="10">
        <v>-7.76632</v>
      </c>
      <c r="P3" s="11">
        <v>-7.54272</v>
      </c>
      <c r="Q3" s="10">
        <v>-7.31818</v>
      </c>
      <c r="R3" s="10">
        <v>-7.09277</v>
      </c>
      <c r="S3" s="10">
        <v>-6.86661</v>
      </c>
      <c r="T3" s="10">
        <v>-6.6398</v>
      </c>
      <c r="U3" s="10">
        <v>-6.41249</v>
      </c>
      <c r="V3" s="10">
        <v>-6.1848</v>
      </c>
      <c r="W3" s="11">
        <v>-5.95691</v>
      </c>
      <c r="X3" s="10">
        <v>-5.72899</v>
      </c>
      <c r="Y3" s="10">
        <v>-5.50124</v>
      </c>
      <c r="Z3" s="10">
        <v>-5.27389</v>
      </c>
      <c r="AA3" s="10">
        <v>-5.04718</v>
      </c>
      <c r="AB3" s="10">
        <v>-4.82141</v>
      </c>
      <c r="AC3" s="10">
        <v>-4.59687</v>
      </c>
      <c r="AD3" s="11">
        <v>-4.37394</v>
      </c>
      <c r="AE3" s="10">
        <v>-4.15301</v>
      </c>
      <c r="AF3" s="10">
        <v>-3.93453</v>
      </c>
      <c r="AG3" s="10">
        <v>-3.71902</v>
      </c>
      <c r="AH3" s="10">
        <v>-3.50703</v>
      </c>
      <c r="AI3" s="10">
        <v>-3.29921</v>
      </c>
      <c r="AJ3" s="10">
        <v>-3.09631</v>
      </c>
      <c r="AK3" s="10">
        <v>-2.89907</v>
      </c>
      <c r="AL3" s="10">
        <v>2.70836</v>
      </c>
      <c r="AM3" s="11">
        <v>-2.52507</v>
      </c>
      <c r="AN3" s="10">
        <v>-2.35015</v>
      </c>
      <c r="AO3" s="10">
        <v>-2.18448</v>
      </c>
      <c r="AP3" s="10">
        <v>-2.02891</v>
      </c>
      <c r="AQ3" s="10">
        <v>-1.8841</v>
      </c>
      <c r="AR3" s="10">
        <v>-1.75053</v>
      </c>
      <c r="AS3" s="10">
        <v>-1.62838</v>
      </c>
      <c r="AT3" s="11">
        <v>-1.51752</v>
      </c>
      <c r="AU3" s="10">
        <v>-1.41753</v>
      </c>
      <c r="AV3" s="10">
        <v>-1.32774</v>
      </c>
      <c r="AW3" s="10">
        <v>-1.24728</v>
      </c>
      <c r="AX3" s="10">
        <v>-1.1752</v>
      </c>
      <c r="AY3" s="10">
        <v>-1.11054</v>
      </c>
      <c r="AZ3" s="10">
        <v>-1.05239</v>
      </c>
      <c r="BA3" s="11">
        <v>-0.9999</v>
      </c>
      <c r="BB3" s="10">
        <v>-0.95234</v>
      </c>
      <c r="BC3" s="10">
        <v>-0.90908</v>
      </c>
      <c r="BD3" s="10">
        <v>-0.86956</v>
      </c>
      <c r="BE3" s="10">
        <v>-0.83333</v>
      </c>
      <c r="BF3" s="10">
        <v>-0.8</v>
      </c>
      <c r="BG3" s="10">
        <v>-0.76923</v>
      </c>
      <c r="BH3" s="11">
        <v>-0.74074</v>
      </c>
      <c r="BI3" s="10">
        <v>-0.71429</v>
      </c>
      <c r="BJ3" s="10">
        <v>-0.69966</v>
      </c>
      <c r="BK3" s="10">
        <v>-0.66667</v>
      </c>
      <c r="BL3" s="10">
        <v>-0.64516</v>
      </c>
      <c r="BM3" s="10">
        <v>-0.625</v>
      </c>
      <c r="BN3" s="10">
        <v>-0.60606</v>
      </c>
      <c r="BO3" s="11">
        <v>-0.58824</v>
      </c>
      <c r="BP3" s="10"/>
      <c r="BQ3" s="10"/>
      <c r="BR3" s="10"/>
      <c r="BS3" s="10"/>
      <c r="BT3" s="10"/>
      <c r="BU3" s="11"/>
    </row>
    <row r="4" spans="1:73" ht="12.75">
      <c r="A4" s="12">
        <v>0.5</v>
      </c>
      <c r="B4" s="13">
        <v>2</v>
      </c>
      <c r="C4" s="10">
        <v>0.39554</v>
      </c>
      <c r="D4" s="10">
        <v>0.38991</v>
      </c>
      <c r="E4" s="10">
        <v>0.38353</v>
      </c>
      <c r="F4" s="10">
        <v>0.3764</v>
      </c>
      <c r="G4" s="10">
        <v>0.36852</v>
      </c>
      <c r="H4" s="10">
        <v>0.35992</v>
      </c>
      <c r="I4" s="11">
        <v>0.35062</v>
      </c>
      <c r="J4" s="10">
        <v>0.34063</v>
      </c>
      <c r="K4" s="10">
        <v>0.32999</v>
      </c>
      <c r="L4" s="10">
        <v>0.31872</v>
      </c>
      <c r="M4" s="10">
        <v>0.30685</v>
      </c>
      <c r="N4" s="10">
        <v>0.29443</v>
      </c>
      <c r="O4" s="10">
        <v>0.2815</v>
      </c>
      <c r="P4" s="11">
        <v>0.26808</v>
      </c>
      <c r="Q4" s="10">
        <v>0.25422</v>
      </c>
      <c r="R4" s="10">
        <v>0.23996</v>
      </c>
      <c r="S4" s="10">
        <v>0.22535</v>
      </c>
      <c r="T4" s="10">
        <v>0.2104</v>
      </c>
      <c r="U4" s="10">
        <v>0.19517</v>
      </c>
      <c r="V4" s="10">
        <v>0.17968</v>
      </c>
      <c r="W4" s="11">
        <v>0.16397</v>
      </c>
      <c r="X4" s="10">
        <v>0.14807</v>
      </c>
      <c r="Y4" s="10">
        <v>0.13199</v>
      </c>
      <c r="Z4" s="10">
        <v>0.11579</v>
      </c>
      <c r="AA4" s="10">
        <v>0.09945</v>
      </c>
      <c r="AB4" s="10">
        <v>0.08302</v>
      </c>
      <c r="AC4" s="10">
        <v>0.06651</v>
      </c>
      <c r="AD4" s="11">
        <v>0.04993</v>
      </c>
      <c r="AE4" s="10">
        <v>0.03325</v>
      </c>
      <c r="AF4" s="10">
        <v>0.01662</v>
      </c>
      <c r="AG4" s="10">
        <v>0</v>
      </c>
      <c r="AH4" s="10">
        <v>-0.01662</v>
      </c>
      <c r="AI4" s="10">
        <v>-0.03325</v>
      </c>
      <c r="AJ4" s="10">
        <v>-0.04993</v>
      </c>
      <c r="AK4" s="10">
        <v>-0.06651</v>
      </c>
      <c r="AL4" s="10">
        <v>-0.08302</v>
      </c>
      <c r="AM4" s="11">
        <v>-0.09945</v>
      </c>
      <c r="AN4" s="10">
        <v>-0.11578</v>
      </c>
      <c r="AO4" s="10">
        <v>-0.13199</v>
      </c>
      <c r="AP4" s="10">
        <v>-0.14807</v>
      </c>
      <c r="AQ4" s="10">
        <v>-0.16397</v>
      </c>
      <c r="AR4" s="10">
        <v>-0.17968</v>
      </c>
      <c r="AS4" s="10">
        <v>-0.19517</v>
      </c>
      <c r="AT4" s="11">
        <v>-0.2104</v>
      </c>
      <c r="AU4" s="10">
        <v>-0.22535</v>
      </c>
      <c r="AV4" s="10">
        <v>-0.23996</v>
      </c>
      <c r="AW4" s="10">
        <v>-0.25422</v>
      </c>
      <c r="AX4" s="10">
        <v>-0.26808</v>
      </c>
      <c r="AY4" s="10">
        <v>-0.2815</v>
      </c>
      <c r="AZ4" s="10">
        <v>-0.29443</v>
      </c>
      <c r="BA4" s="11">
        <v>-0.30685</v>
      </c>
      <c r="BB4" s="10">
        <v>-0.31872</v>
      </c>
      <c r="BC4" s="10">
        <v>-0.32999</v>
      </c>
      <c r="BD4" s="10">
        <v>-0.34063</v>
      </c>
      <c r="BE4" s="10">
        <v>-0.35062</v>
      </c>
      <c r="BF4" s="10">
        <v>-0.35992</v>
      </c>
      <c r="BG4" s="10">
        <v>-0.36852</v>
      </c>
      <c r="BH4" s="11">
        <v>-0.3764</v>
      </c>
      <c r="BI4" s="10">
        <v>-0.38353</v>
      </c>
      <c r="BJ4" s="10">
        <v>-0.39991</v>
      </c>
      <c r="BK4" s="10" t="s">
        <v>66</v>
      </c>
      <c r="BL4" s="10">
        <v>-0.40041</v>
      </c>
      <c r="BM4" s="10">
        <v>-0.40454</v>
      </c>
      <c r="BN4" s="10">
        <v>-0.40792</v>
      </c>
      <c r="BO4" s="11">
        <v>-0.41058</v>
      </c>
      <c r="BP4" s="10"/>
      <c r="BQ4" s="10"/>
      <c r="BR4" s="10"/>
      <c r="BS4" s="10"/>
      <c r="BT4" s="10"/>
      <c r="BU4" s="11"/>
    </row>
    <row r="5" spans="1:73" ht="12.75">
      <c r="A5" s="12">
        <v>0.2</v>
      </c>
      <c r="B5" s="13">
        <v>5</v>
      </c>
      <c r="C5" s="10">
        <v>0.63569</v>
      </c>
      <c r="D5" s="10">
        <v>0.65086</v>
      </c>
      <c r="E5" s="10">
        <v>0.66603</v>
      </c>
      <c r="F5" s="10">
        <v>0.68111</v>
      </c>
      <c r="G5" s="10">
        <v>0.69602</v>
      </c>
      <c r="H5" s="10">
        <v>0.71067</v>
      </c>
      <c r="I5" s="11">
        <v>0.72495</v>
      </c>
      <c r="J5" s="10">
        <v>0.7388</v>
      </c>
      <c r="K5" s="10">
        <v>0.75211</v>
      </c>
      <c r="L5" s="10">
        <v>0.76482</v>
      </c>
      <c r="M5" s="10">
        <v>0.77686</v>
      </c>
      <c r="N5" s="10">
        <v>0.78816</v>
      </c>
      <c r="O5" s="10">
        <v>0.79868</v>
      </c>
      <c r="P5" s="11">
        <v>0.80837</v>
      </c>
      <c r="Q5" s="10">
        <v>0.8172</v>
      </c>
      <c r="R5" s="10">
        <v>0.82516</v>
      </c>
      <c r="S5" s="10">
        <v>0.83223</v>
      </c>
      <c r="T5" s="10">
        <v>0.93841</v>
      </c>
      <c r="U5" s="10">
        <v>0.84369</v>
      </c>
      <c r="V5" s="10">
        <v>0.64809</v>
      </c>
      <c r="W5" s="11">
        <v>0.85161</v>
      </c>
      <c r="X5" s="10">
        <v>0.85426</v>
      </c>
      <c r="Y5" s="10">
        <v>0.85607</v>
      </c>
      <c r="Z5" s="10">
        <v>0.85703</v>
      </c>
      <c r="AA5" s="10">
        <v>0.85718</v>
      </c>
      <c r="AB5" s="10">
        <v>0.85653</v>
      </c>
      <c r="AC5" s="10">
        <v>0.85508</v>
      </c>
      <c r="AD5" s="11">
        <v>0.85285</v>
      </c>
      <c r="AE5" s="10">
        <v>0.84986</v>
      </c>
      <c r="AF5" s="10">
        <v>0.44611</v>
      </c>
      <c r="AG5" s="10">
        <v>0.34162</v>
      </c>
      <c r="AH5" s="10">
        <v>0.83639</v>
      </c>
      <c r="AI5" s="10">
        <v>0.83044</v>
      </c>
      <c r="AJ5" s="10">
        <v>0.82377</v>
      </c>
      <c r="AK5" s="10">
        <v>0.81638</v>
      </c>
      <c r="AL5" s="10">
        <v>0.80829</v>
      </c>
      <c r="AM5" s="11">
        <v>0.7995</v>
      </c>
      <c r="AU5" s="10">
        <v>0.70512</v>
      </c>
      <c r="AV5" s="10">
        <v>0.6905</v>
      </c>
      <c r="AW5" s="10">
        <v>0.67532</v>
      </c>
      <c r="AX5" s="10">
        <v>0.65959</v>
      </c>
      <c r="AY5" s="10">
        <v>0.64335</v>
      </c>
      <c r="AZ5" s="10">
        <v>0.62662</v>
      </c>
      <c r="BA5" s="11">
        <v>0.60944</v>
      </c>
      <c r="BB5" s="10">
        <v>0.59183</v>
      </c>
      <c r="BC5" s="10">
        <v>0.57383</v>
      </c>
      <c r="BD5" s="10">
        <v>0.55549</v>
      </c>
      <c r="BE5" s="10">
        <v>0.53683</v>
      </c>
      <c r="BF5" s="10">
        <v>0.51789</v>
      </c>
      <c r="BG5" s="10">
        <v>0.49872</v>
      </c>
      <c r="BH5" s="11">
        <v>0.47934</v>
      </c>
      <c r="BI5" s="10">
        <v>0.4598</v>
      </c>
      <c r="BJ5" s="10">
        <v>0.44015</v>
      </c>
      <c r="BK5" s="10">
        <v>0.4204</v>
      </c>
      <c r="BL5" s="10">
        <v>0.40061</v>
      </c>
      <c r="BM5" s="10">
        <v>0.38081</v>
      </c>
      <c r="BN5" s="10">
        <v>0.36104</v>
      </c>
      <c r="BO5" s="11">
        <v>0.34133</v>
      </c>
      <c r="BP5" s="10"/>
      <c r="BQ5" s="10"/>
      <c r="BR5" s="10"/>
      <c r="BS5" s="10"/>
      <c r="BT5" s="10"/>
      <c r="BU5" s="11"/>
    </row>
    <row r="6" spans="1:73" ht="12.75">
      <c r="A6" s="12">
        <v>0.1</v>
      </c>
      <c r="B6" s="13">
        <v>10</v>
      </c>
      <c r="C6" s="10">
        <v>0.66023</v>
      </c>
      <c r="D6" s="10">
        <v>0.68075</v>
      </c>
      <c r="E6" s="10">
        <v>0.70209</v>
      </c>
      <c r="F6" s="10">
        <v>0.72422</v>
      </c>
      <c r="G6" s="10">
        <v>0.74709</v>
      </c>
      <c r="H6" s="10">
        <v>0.77062</v>
      </c>
      <c r="I6" s="11">
        <v>0.79472</v>
      </c>
      <c r="J6" s="10">
        <v>0.41929</v>
      </c>
      <c r="K6" s="10">
        <v>0.84422</v>
      </c>
      <c r="L6" s="10">
        <v>0.86938</v>
      </c>
      <c r="M6" s="10">
        <v>0.89464</v>
      </c>
      <c r="N6" s="10">
        <v>0.91988</v>
      </c>
      <c r="O6" s="10">
        <v>0.94496</v>
      </c>
      <c r="P6" s="11">
        <v>0.96977</v>
      </c>
      <c r="Q6" s="10">
        <v>0.99418</v>
      </c>
      <c r="R6" s="10">
        <v>1.0181</v>
      </c>
      <c r="S6" s="10">
        <v>1.04144</v>
      </c>
      <c r="T6" s="10">
        <v>1.05413</v>
      </c>
      <c r="U6" s="10">
        <v>1.08608</v>
      </c>
      <c r="V6" s="10">
        <v>1.10726</v>
      </c>
      <c r="W6" s="11">
        <v>1.12762</v>
      </c>
      <c r="X6" s="10">
        <v>1.14712</v>
      </c>
      <c r="Y6" s="10">
        <v>1.16574</v>
      </c>
      <c r="Z6" s="10">
        <v>1.18347</v>
      </c>
      <c r="AA6" s="10">
        <v>1.20028</v>
      </c>
      <c r="AB6" s="10">
        <v>1.21618</v>
      </c>
      <c r="AC6" s="10">
        <v>1.23114</v>
      </c>
      <c r="AD6" s="11">
        <v>1.24516</v>
      </c>
      <c r="AE6" s="10">
        <v>1.25824</v>
      </c>
      <c r="AF6" s="10">
        <v>1.27037</v>
      </c>
      <c r="AG6" s="10">
        <v>1.28155</v>
      </c>
      <c r="AH6" s="10">
        <v>1.29178</v>
      </c>
      <c r="AI6" s="10">
        <v>1.30105</v>
      </c>
      <c r="AJ6" s="10">
        <v>1.30936</v>
      </c>
      <c r="AK6" s="10">
        <v>1.31671</v>
      </c>
      <c r="AL6" s="10">
        <v>1.32309</v>
      </c>
      <c r="AM6" s="11">
        <v>1.3285</v>
      </c>
      <c r="AN6" s="10">
        <v>1.33294</v>
      </c>
      <c r="AO6" s="10">
        <v>1.3364</v>
      </c>
      <c r="AP6" s="10">
        <v>1.33889</v>
      </c>
      <c r="AQ6" s="10">
        <v>1.34039</v>
      </c>
      <c r="AR6" s="10">
        <v>1.34092</v>
      </c>
      <c r="AS6" s="10">
        <v>1.34047</v>
      </c>
      <c r="AT6" s="11">
        <v>1.33904</v>
      </c>
      <c r="AU6" s="10">
        <v>1.33665</v>
      </c>
      <c r="AV6" s="10">
        <v>1.3333</v>
      </c>
      <c r="AW6" s="10">
        <v>1.329</v>
      </c>
      <c r="AX6" s="10">
        <v>1.32376</v>
      </c>
      <c r="AY6" s="10">
        <v>1.3176</v>
      </c>
      <c r="AZ6" s="10">
        <v>1.31054</v>
      </c>
      <c r="BA6" s="11">
        <v>1.30159</v>
      </c>
      <c r="BB6" s="10">
        <v>1.29377</v>
      </c>
      <c r="BC6" s="10">
        <v>1.28412</v>
      </c>
      <c r="BD6" s="10">
        <v>1.27365</v>
      </c>
      <c r="BE6" s="10">
        <v>1.2624</v>
      </c>
      <c r="BF6" s="10">
        <v>1.25039</v>
      </c>
      <c r="BG6" s="10">
        <v>1.23766</v>
      </c>
      <c r="BH6" s="11">
        <v>1.22422</v>
      </c>
      <c r="BI6" s="10">
        <v>1.21013</v>
      </c>
      <c r="BJ6" s="10">
        <v>1.19539</v>
      </c>
      <c r="BK6" s="10">
        <v>1.19006</v>
      </c>
      <c r="BL6" s="10">
        <v>1.16416</v>
      </c>
      <c r="BM6" s="10">
        <v>1.14772</v>
      </c>
      <c r="BN6" s="10">
        <v>1.13078</v>
      </c>
      <c r="BO6" s="11">
        <v>1.11337</v>
      </c>
      <c r="BP6" s="10"/>
      <c r="BQ6" s="10"/>
      <c r="BR6" s="10"/>
      <c r="BS6" s="10"/>
      <c r="BT6" s="10"/>
      <c r="BU6" s="11"/>
    </row>
    <row r="7" spans="1:73" ht="12.75">
      <c r="A7" s="12">
        <v>0.05</v>
      </c>
      <c r="B7" s="13">
        <v>20</v>
      </c>
      <c r="C7" s="10">
        <v>0.66532</v>
      </c>
      <c r="D7" s="10">
        <v>0.68759</v>
      </c>
      <c r="E7" s="10">
        <v>0.71116</v>
      </c>
      <c r="F7" s="10">
        <v>0.7361</v>
      </c>
      <c r="G7" s="10">
        <v>0.76242</v>
      </c>
      <c r="H7" s="10">
        <v>0.79015</v>
      </c>
      <c r="I7" s="11">
        <v>0.81927</v>
      </c>
      <c r="J7" s="10">
        <v>0.84976</v>
      </c>
      <c r="K7" s="10">
        <v>0.88156</v>
      </c>
      <c r="L7" s="10">
        <v>0.91458</v>
      </c>
      <c r="M7" s="10">
        <v>0.94871</v>
      </c>
      <c r="N7" s="10">
        <v>0.98381</v>
      </c>
      <c r="O7" s="10">
        <v>1.01973</v>
      </c>
      <c r="P7" s="11">
        <v>1.05631</v>
      </c>
      <c r="Q7" s="10">
        <v>1.09338</v>
      </c>
      <c r="R7" s="10">
        <v>1.13075</v>
      </c>
      <c r="S7" s="10">
        <v>1.16827</v>
      </c>
      <c r="T7" s="10">
        <v>1.20578</v>
      </c>
      <c r="U7" s="10">
        <v>1.24313</v>
      </c>
      <c r="V7" s="10">
        <v>1.28019</v>
      </c>
      <c r="W7" s="11">
        <v>1.31684</v>
      </c>
      <c r="X7" s="10">
        <v>1.35299</v>
      </c>
      <c r="Y7" s="10">
        <v>1.39655</v>
      </c>
      <c r="Z7" s="10">
        <v>1.42345</v>
      </c>
      <c r="AA7" s="10">
        <v>1.45762</v>
      </c>
      <c r="AB7" s="10">
        <v>1.49101</v>
      </c>
      <c r="AC7" s="10">
        <v>1.52357</v>
      </c>
      <c r="AD7" s="11">
        <v>1.55527</v>
      </c>
      <c r="AE7" s="10">
        <v>1.58607</v>
      </c>
      <c r="AF7" s="10">
        <v>1.41594</v>
      </c>
      <c r="AG7" s="10">
        <v>1.64485</v>
      </c>
      <c r="AH7" s="10">
        <v>1.67279</v>
      </c>
      <c r="AI7" s="10">
        <v>1.69971</v>
      </c>
      <c r="AJ7" s="10">
        <v>1.72562</v>
      </c>
      <c r="AK7" s="10">
        <v>1.75048</v>
      </c>
      <c r="AL7" s="10">
        <v>1.77428</v>
      </c>
      <c r="AM7" s="11">
        <v>1.79701</v>
      </c>
      <c r="AN7" s="10">
        <v>1.81864</v>
      </c>
      <c r="AO7" s="10">
        <v>1.93916</v>
      </c>
      <c r="AP7" s="10">
        <v>1.95856</v>
      </c>
      <c r="AQ7" s="10">
        <v>1.87683</v>
      </c>
      <c r="AR7" s="10">
        <v>1.89395</v>
      </c>
      <c r="AS7" s="10">
        <v>1.90992</v>
      </c>
      <c r="AT7" s="11">
        <v>1.92472</v>
      </c>
      <c r="AU7" s="10">
        <v>1.93836</v>
      </c>
      <c r="AV7" s="10">
        <v>1.95083</v>
      </c>
      <c r="AW7" s="10">
        <v>1.96213</v>
      </c>
      <c r="AX7" s="10">
        <v>1.97227</v>
      </c>
      <c r="AY7" s="10">
        <v>1.98124</v>
      </c>
      <c r="AZ7" s="10">
        <v>1.98906</v>
      </c>
      <c r="BA7" s="11">
        <v>1.99573</v>
      </c>
      <c r="BB7" s="10">
        <v>2.00128</v>
      </c>
      <c r="BC7" s="10">
        <v>2.0057</v>
      </c>
      <c r="BD7" s="10">
        <v>2.00903</v>
      </c>
      <c r="BE7" s="10">
        <v>2.01128</v>
      </c>
      <c r="BF7" s="10">
        <v>2.01247</v>
      </c>
      <c r="BG7" s="10">
        <v>2.01263</v>
      </c>
      <c r="BH7" s="11">
        <v>2.01177</v>
      </c>
      <c r="BI7" s="10">
        <v>2.00992</v>
      </c>
      <c r="BJ7" s="10">
        <v>2.0071</v>
      </c>
      <c r="BK7" s="10">
        <v>2.00335</v>
      </c>
      <c r="BL7" s="10">
        <v>1.99869</v>
      </c>
      <c r="BM7" s="10">
        <v>1.99314</v>
      </c>
      <c r="BN7" s="10">
        <v>1.98674</v>
      </c>
      <c r="BO7" s="11">
        <v>1.97951</v>
      </c>
      <c r="BP7" s="10"/>
      <c r="BQ7" s="10"/>
      <c r="BR7" s="10"/>
      <c r="BS7" s="10"/>
      <c r="BT7" s="10"/>
      <c r="BU7" s="11"/>
    </row>
    <row r="8" spans="1:73" ht="12.75">
      <c r="A8" s="12">
        <v>0.04</v>
      </c>
      <c r="B8" s="13">
        <v>25</v>
      </c>
      <c r="C8" s="10">
        <v>0.66585</v>
      </c>
      <c r="D8" s="10">
        <v>0.68836</v>
      </c>
      <c r="E8" s="10">
        <v>0.71227</v>
      </c>
      <c r="F8" s="10">
        <v>0.73765</v>
      </c>
      <c r="G8" s="10">
        <v>0.76456</v>
      </c>
      <c r="H8" s="10">
        <v>0.79306</v>
      </c>
      <c r="I8" s="11">
        <v>0.82315</v>
      </c>
      <c r="J8" s="10">
        <v>0.85486</v>
      </c>
      <c r="K8" s="10">
        <v>0.88814</v>
      </c>
      <c r="L8" s="10">
        <v>0.92295</v>
      </c>
      <c r="M8" s="10">
        <v>0.95918</v>
      </c>
      <c r="N8" s="10">
        <v>0.99672</v>
      </c>
      <c r="O8" s="10">
        <v>1.03543</v>
      </c>
      <c r="P8" s="11">
        <v>1.07513</v>
      </c>
      <c r="Q8" s="10">
        <v>1.11566</v>
      </c>
      <c r="R8" s="10">
        <v>1.15682</v>
      </c>
      <c r="S8" s="10">
        <v>1.19842</v>
      </c>
      <c r="T8" s="10">
        <v>1.24028</v>
      </c>
      <c r="U8" s="10">
        <v>1.28225</v>
      </c>
      <c r="V8" s="10">
        <v>1.32414</v>
      </c>
      <c r="W8" s="11">
        <v>1.36584</v>
      </c>
      <c r="X8" s="10">
        <v>1.4072</v>
      </c>
      <c r="Y8" s="10">
        <v>1.44813</v>
      </c>
      <c r="Z8" s="10">
        <v>1.48852</v>
      </c>
      <c r="AA8" s="10">
        <v>1.5283</v>
      </c>
      <c r="AB8" s="10">
        <v>1.5674</v>
      </c>
      <c r="AC8" s="10">
        <v>1.60574</v>
      </c>
      <c r="AD8" s="11">
        <v>1.64329</v>
      </c>
      <c r="AE8" s="10">
        <v>1.67999</v>
      </c>
      <c r="AF8" s="10">
        <v>1.7158</v>
      </c>
      <c r="AG8" s="10">
        <v>1.75069</v>
      </c>
      <c r="AH8" s="10">
        <v>1.78462</v>
      </c>
      <c r="AI8" s="10">
        <v>1.81756</v>
      </c>
      <c r="AJ8" s="10">
        <v>1.84949</v>
      </c>
      <c r="AK8" s="10">
        <v>1.88039</v>
      </c>
      <c r="AL8" s="10">
        <v>1.91022</v>
      </c>
      <c r="AM8" s="11">
        <v>1.93896</v>
      </c>
      <c r="AN8" s="10">
        <v>1.9666</v>
      </c>
      <c r="AO8" s="10">
        <v>1.99311</v>
      </c>
      <c r="AP8" s="10">
        <v>2.01848</v>
      </c>
      <c r="AQ8" s="10">
        <v>2.04269</v>
      </c>
      <c r="AR8" s="10">
        <v>2.06573</v>
      </c>
      <c r="AS8" s="10">
        <v>2.08758</v>
      </c>
      <c r="AT8" s="11">
        <v>2.10823</v>
      </c>
      <c r="AU8" s="10">
        <v>2.12768</v>
      </c>
      <c r="AV8" s="10">
        <v>2.14591</v>
      </c>
      <c r="AW8" s="10">
        <v>2.16293</v>
      </c>
      <c r="AX8" s="10">
        <v>2.17873</v>
      </c>
      <c r="AY8" s="10">
        <v>2.19332</v>
      </c>
      <c r="AZ8" s="10">
        <v>2.2067</v>
      </c>
      <c r="BA8" s="11">
        <v>2.21888</v>
      </c>
      <c r="BB8" s="10">
        <v>2.22986</v>
      </c>
      <c r="BC8" s="10">
        <v>2.23967</v>
      </c>
      <c r="BD8" s="10">
        <v>2.24831</v>
      </c>
      <c r="BE8" s="10">
        <v>2.25581</v>
      </c>
      <c r="BF8" s="10">
        <v>2.26217</v>
      </c>
      <c r="BG8" s="10">
        <v>2.26743</v>
      </c>
      <c r="BH8" s="11">
        <v>2.2716</v>
      </c>
      <c r="BI8" s="10">
        <v>2.2747</v>
      </c>
      <c r="BJ8" s="10">
        <v>2.27676</v>
      </c>
      <c r="BK8" s="10">
        <v>2.2778</v>
      </c>
      <c r="BL8" s="10">
        <v>2.27785</v>
      </c>
      <c r="BM8" s="10">
        <v>2.27693</v>
      </c>
      <c r="BN8" s="10">
        <v>2.27506</v>
      </c>
      <c r="BO8" s="11">
        <v>2.27229</v>
      </c>
      <c r="BP8" s="10"/>
      <c r="BQ8" s="10"/>
      <c r="BR8" s="10"/>
      <c r="BS8" s="10"/>
      <c r="BT8" s="10"/>
      <c r="BU8" s="11"/>
    </row>
    <row r="9" spans="1:73" ht="12.75">
      <c r="A9" s="12">
        <v>0.025</v>
      </c>
      <c r="B9" s="13">
        <v>40</v>
      </c>
      <c r="C9" s="10">
        <v>0.66638</v>
      </c>
      <c r="D9" s="10">
        <v>0.68917</v>
      </c>
      <c r="E9" s="10">
        <v>0.71348</v>
      </c>
      <c r="F9" s="10">
        <v>0.73943</v>
      </c>
      <c r="G9" s="10">
        <v>0.76712</v>
      </c>
      <c r="H9" s="10">
        <v>0.79667</v>
      </c>
      <c r="I9" s="11">
        <v>0.82817</v>
      </c>
      <c r="J9" s="10">
        <v>0.86169</v>
      </c>
      <c r="K9" s="10">
        <v>0.89728</v>
      </c>
      <c r="L9" s="10">
        <v>0.93495</v>
      </c>
      <c r="M9" s="10">
        <v>0.97468</v>
      </c>
      <c r="N9" s="10">
        <v>1.0164</v>
      </c>
      <c r="O9" s="10">
        <v>1.06001</v>
      </c>
      <c r="P9" s="11">
        <v>1.10537</v>
      </c>
      <c r="Q9" s="10">
        <v>1.15229</v>
      </c>
      <c r="R9" s="10">
        <v>1.20059</v>
      </c>
      <c r="S9" s="10">
        <v>1.25004</v>
      </c>
      <c r="T9" s="10">
        <v>1.30042</v>
      </c>
      <c r="U9" s="10">
        <v>1.35153</v>
      </c>
      <c r="V9" s="10">
        <v>1.40314</v>
      </c>
      <c r="W9" s="11">
        <v>1.45507</v>
      </c>
      <c r="X9" s="10">
        <v>1.50712</v>
      </c>
      <c r="Y9" s="10">
        <v>1.55914</v>
      </c>
      <c r="Z9" s="10">
        <v>1.61099</v>
      </c>
      <c r="AA9" s="10">
        <v>1.66253</v>
      </c>
      <c r="AB9" s="10">
        <v>1.71366</v>
      </c>
      <c r="AC9" s="10">
        <v>1.76427</v>
      </c>
      <c r="AD9" s="11">
        <v>1.81427</v>
      </c>
      <c r="AE9" s="10">
        <v>1.3636</v>
      </c>
      <c r="AF9" s="10">
        <v>1.91219</v>
      </c>
      <c r="AG9" s="10">
        <v>1.95946</v>
      </c>
      <c r="AH9" s="10">
        <v>2.00688</v>
      </c>
      <c r="AI9" s="10">
        <v>2.0529</v>
      </c>
      <c r="AJ9" s="10">
        <v>2.09795</v>
      </c>
      <c r="AK9" s="10">
        <v>2.14202</v>
      </c>
      <c r="AL9" s="10">
        <v>2.18505</v>
      </c>
      <c r="AM9" s="11">
        <v>2.22702</v>
      </c>
      <c r="AN9" s="10">
        <v>2.2679</v>
      </c>
      <c r="AO9" s="10">
        <v>2.30764</v>
      </c>
      <c r="AP9" s="10">
        <v>2.34623</v>
      </c>
      <c r="AQ9" s="10">
        <v>2.38364</v>
      </c>
      <c r="AR9" s="10">
        <v>2.41984</v>
      </c>
      <c r="AS9" s="10">
        <v>2.45482</v>
      </c>
      <c r="AT9" s="11">
        <v>2.48855</v>
      </c>
      <c r="AU9" s="10">
        <v>2.52102</v>
      </c>
      <c r="AV9" s="10">
        <v>2.55222</v>
      </c>
      <c r="AW9" s="10">
        <v>2.58214</v>
      </c>
      <c r="AX9" s="10">
        <v>2.61076</v>
      </c>
      <c r="AY9" s="10">
        <v>2.6381</v>
      </c>
      <c r="AZ9" s="10">
        <v>2.66413</v>
      </c>
      <c r="BA9" s="11">
        <v>2.68888</v>
      </c>
      <c r="BI9" s="10">
        <v>2.94134</v>
      </c>
      <c r="BJ9" s="10">
        <v>2.85492</v>
      </c>
      <c r="BK9" s="10">
        <v>2.96735</v>
      </c>
      <c r="BL9" s="10">
        <v>2.87865</v>
      </c>
      <c r="BM9" s="10">
        <v>2.88884</v>
      </c>
      <c r="BN9" s="10">
        <v>2.89795</v>
      </c>
      <c r="BO9" s="11">
        <v>2.90599</v>
      </c>
      <c r="BP9" s="10"/>
      <c r="BQ9" s="10"/>
      <c r="BR9" s="10"/>
      <c r="BS9" s="10"/>
      <c r="BT9" s="10"/>
      <c r="BU9" s="11"/>
    </row>
    <row r="10" spans="1:73" ht="12.75">
      <c r="A10" s="12">
        <v>0.02</v>
      </c>
      <c r="B10" s="13">
        <v>50</v>
      </c>
      <c r="C10" s="10">
        <v>0.66649</v>
      </c>
      <c r="D10" s="10">
        <v>0.68935</v>
      </c>
      <c r="E10" s="10">
        <v>0.71377</v>
      </c>
      <c r="F10" s="10">
        <v>0.73987</v>
      </c>
      <c r="G10" s="10">
        <v>0.76779</v>
      </c>
      <c r="H10" s="10">
        <v>0.79765</v>
      </c>
      <c r="I10" s="11">
        <v>0.82959</v>
      </c>
      <c r="J10" s="10">
        <v>0.86371</v>
      </c>
      <c r="K10" s="10">
        <v>0.90009</v>
      </c>
      <c r="L10" s="10">
        <v>0.93878</v>
      </c>
      <c r="M10" s="10">
        <v>0.9798</v>
      </c>
      <c r="N10" s="10">
        <v>1.02311</v>
      </c>
      <c r="O10" s="10">
        <v>1.06864</v>
      </c>
      <c r="P10" s="11">
        <v>1.11628</v>
      </c>
      <c r="Q10" s="10">
        <v>1.16584</v>
      </c>
      <c r="R10" s="10">
        <v>1.21716</v>
      </c>
      <c r="S10" s="10">
        <v>1.26999</v>
      </c>
      <c r="T10" s="10">
        <v>1.32412</v>
      </c>
      <c r="U10" s="10">
        <v>1.37929</v>
      </c>
      <c r="V10" s="10">
        <v>1.43529</v>
      </c>
      <c r="W10" s="11">
        <v>1.49188</v>
      </c>
      <c r="X10" s="10">
        <v>1.54886</v>
      </c>
      <c r="Y10" s="10">
        <v>1.60604</v>
      </c>
      <c r="Z10" s="10">
        <v>1.66325</v>
      </c>
      <c r="AA10" s="10">
        <v>1.72033</v>
      </c>
      <c r="AB10" s="10">
        <v>1.77716</v>
      </c>
      <c r="AC10" s="10">
        <v>1.83361</v>
      </c>
      <c r="AD10" s="11">
        <v>1.88959</v>
      </c>
      <c r="AE10" s="10">
        <v>1.94499</v>
      </c>
      <c r="AF10" s="10">
        <v>1.99973</v>
      </c>
      <c r="AG10" s="10">
        <v>2.05375</v>
      </c>
      <c r="AH10" s="10">
        <v>2.10697</v>
      </c>
      <c r="AI10" s="10">
        <v>2.15935</v>
      </c>
      <c r="AJ10" s="10">
        <v>2.21081</v>
      </c>
      <c r="AK10" s="10">
        <v>2.26133</v>
      </c>
      <c r="AL10" s="10">
        <v>2.31084</v>
      </c>
      <c r="AM10" s="11">
        <v>2.35931</v>
      </c>
      <c r="AN10" s="10">
        <v>2.4067</v>
      </c>
      <c r="AO10" s="10">
        <v>2.45298</v>
      </c>
      <c r="AP10" s="10">
        <v>2.49811</v>
      </c>
      <c r="AQ10" s="10">
        <v>2.54206</v>
      </c>
      <c r="AR10" s="10">
        <v>2.5848</v>
      </c>
      <c r="AS10" s="10">
        <v>2.62631</v>
      </c>
      <c r="AT10" s="11">
        <v>2.66657</v>
      </c>
      <c r="AU10" s="10">
        <v>2.70556</v>
      </c>
      <c r="AV10" s="10">
        <v>2.74325</v>
      </c>
      <c r="AW10" s="10">
        <v>2.77964</v>
      </c>
      <c r="AX10" s="10">
        <v>2.81472</v>
      </c>
      <c r="AY10" s="10">
        <v>2.84848</v>
      </c>
      <c r="AZ10" s="10">
        <v>2.88091</v>
      </c>
      <c r="BA10" s="11">
        <v>2.91202</v>
      </c>
      <c r="BB10" s="10">
        <v>2.94181</v>
      </c>
      <c r="BC10" s="10">
        <v>2.97028</v>
      </c>
      <c r="BD10" s="10">
        <v>2.99744</v>
      </c>
      <c r="BE10" s="10">
        <v>3.0233</v>
      </c>
      <c r="BF10" s="10">
        <v>3.04787</v>
      </c>
      <c r="BG10" s="10">
        <v>3.07116</v>
      </c>
      <c r="BH10" s="11">
        <v>3.0932</v>
      </c>
      <c r="BI10" s="10">
        <v>3.11399</v>
      </c>
      <c r="BJ10" s="10">
        <v>3.13356</v>
      </c>
      <c r="BK10" s="10">
        <v>3.15193</v>
      </c>
      <c r="BL10" s="10">
        <v>3.16911</v>
      </c>
      <c r="BM10" s="10">
        <v>3.18512</v>
      </c>
      <c r="BN10" s="10">
        <v>3.2</v>
      </c>
      <c r="BO10" s="11">
        <v>3.21375</v>
      </c>
      <c r="BP10" s="10"/>
      <c r="BQ10" s="10"/>
      <c r="BR10" s="10"/>
      <c r="BS10" s="10"/>
      <c r="BT10" s="10"/>
      <c r="BU10" s="11"/>
    </row>
    <row r="11" spans="1:73" ht="12.75">
      <c r="A11" s="12">
        <v>0.01</v>
      </c>
      <c r="B11" s="13">
        <v>100</v>
      </c>
      <c r="C11" s="10">
        <v>0.66663</v>
      </c>
      <c r="D11" s="10">
        <v>0.68959</v>
      </c>
      <c r="E11" s="10">
        <v>0.71415</v>
      </c>
      <c r="F11" s="10">
        <v>0.74049</v>
      </c>
      <c r="G11" s="10">
        <v>0.76878</v>
      </c>
      <c r="H11" s="10">
        <v>0.79921</v>
      </c>
      <c r="I11" s="11">
        <v>0.83196</v>
      </c>
      <c r="J11" s="10">
        <v>0.86723</v>
      </c>
      <c r="K11" s="10">
        <v>0.40521</v>
      </c>
      <c r="L11" s="10">
        <v>0.94607</v>
      </c>
      <c r="M11" s="10">
        <v>0.98995</v>
      </c>
      <c r="N11" s="10">
        <v>1.03695</v>
      </c>
      <c r="O11" s="10">
        <v>1.08711</v>
      </c>
      <c r="P11" s="11">
        <v>1.14042</v>
      </c>
      <c r="Q11" s="10">
        <v>1.1968</v>
      </c>
      <c r="R11" s="10">
        <v>1.25611</v>
      </c>
      <c r="S11" s="10">
        <v>1.31815</v>
      </c>
      <c r="T11" s="10">
        <v>1.38267</v>
      </c>
      <c r="U11" s="10">
        <v>1.44942</v>
      </c>
      <c r="V11" s="10">
        <v>1.51808</v>
      </c>
      <c r="W11" s="11">
        <v>1.58838</v>
      </c>
      <c r="X11" s="10">
        <v>1.66001</v>
      </c>
      <c r="Y11" s="10">
        <v>1.73271</v>
      </c>
      <c r="Z11" s="10">
        <v>1.80621</v>
      </c>
      <c r="AA11" s="10">
        <v>1.88029</v>
      </c>
      <c r="AB11" s="10">
        <v>1.95472</v>
      </c>
      <c r="AC11" s="10">
        <v>2.02933</v>
      </c>
      <c r="AD11" s="11">
        <v>2.10394</v>
      </c>
      <c r="AE11" s="10">
        <v>2.1784</v>
      </c>
      <c r="AF11" s="10">
        <v>2.25253</v>
      </c>
      <c r="AG11" s="10">
        <v>2.32635</v>
      </c>
      <c r="AH11" s="10">
        <v>2.39961</v>
      </c>
      <c r="AI11" s="10">
        <v>2.47226</v>
      </c>
      <c r="AJ11" s="10">
        <v>2.54421</v>
      </c>
      <c r="AK11" s="10">
        <v>2.61539</v>
      </c>
      <c r="AL11" s="10">
        <v>2.68572</v>
      </c>
      <c r="AM11" s="11">
        <v>2.75514</v>
      </c>
      <c r="AN11" s="10">
        <v>2.82359</v>
      </c>
      <c r="AO11" s="10">
        <v>2.89101</v>
      </c>
      <c r="AP11" s="10">
        <v>2.95735</v>
      </c>
      <c r="AQ11" s="10">
        <v>3.02256</v>
      </c>
      <c r="AR11" s="10">
        <v>3.0866</v>
      </c>
      <c r="AS11" s="10">
        <v>3.14944</v>
      </c>
      <c r="AT11" s="11">
        <v>3.21103</v>
      </c>
      <c r="AU11" s="10">
        <v>3.27134</v>
      </c>
      <c r="AV11" s="10">
        <v>3.33035</v>
      </c>
      <c r="AW11" s="10">
        <v>3.39804</v>
      </c>
      <c r="AX11" s="10">
        <v>3.44438</v>
      </c>
      <c r="AY11" s="10">
        <v>3.49935</v>
      </c>
      <c r="AZ11" s="10">
        <v>3.55295</v>
      </c>
      <c r="BA11" s="11">
        <v>3.60517</v>
      </c>
      <c r="BB11" s="10">
        <v>3.656</v>
      </c>
      <c r="BC11" s="10">
        <v>3.70543</v>
      </c>
      <c r="BD11" s="10">
        <v>3.75347</v>
      </c>
      <c r="BE11" s="10">
        <v>3.80013</v>
      </c>
      <c r="BF11" s="10">
        <v>3.8454</v>
      </c>
      <c r="BG11" s="10">
        <v>3.8893</v>
      </c>
      <c r="BH11" s="11">
        <v>3.93183</v>
      </c>
      <c r="BI11" s="10">
        <v>3.97301</v>
      </c>
      <c r="BJ11" s="10">
        <v>4.01286</v>
      </c>
      <c r="BK11" s="10">
        <v>4.05138</v>
      </c>
      <c r="BL11" s="10">
        <v>4.08859</v>
      </c>
      <c r="BM11" s="10">
        <v>4.12452</v>
      </c>
      <c r="BN11" s="10">
        <v>4.15917</v>
      </c>
      <c r="BO11" s="11">
        <v>4.19257</v>
      </c>
      <c r="BP11" s="10"/>
      <c r="BQ11" s="10"/>
      <c r="BR11" s="10"/>
      <c r="BS11" s="10"/>
      <c r="BT11" s="10"/>
      <c r="BU11" s="11"/>
    </row>
    <row r="12" spans="1:73" ht="12.75">
      <c r="A12" s="12">
        <v>0.005</v>
      </c>
      <c r="B12" s="13">
        <v>200</v>
      </c>
      <c r="C12" s="10">
        <v>0.66666</v>
      </c>
      <c r="D12" s="10">
        <v>0.68964</v>
      </c>
      <c r="E12" s="10">
        <v>0.7142</v>
      </c>
      <c r="F12" s="10">
        <v>0.74067</v>
      </c>
      <c r="G12" s="10">
        <v>0.76909</v>
      </c>
      <c r="H12" s="10">
        <v>0.79973</v>
      </c>
      <c r="I12" s="11">
        <v>0.83283</v>
      </c>
      <c r="J12" s="10">
        <v>0.86863</v>
      </c>
      <c r="K12" s="10">
        <v>0.90742</v>
      </c>
      <c r="L12" s="10">
        <v>0.94945</v>
      </c>
      <c r="M12" s="10">
        <v>0.99499</v>
      </c>
      <c r="N12" s="10">
        <v>1.04427</v>
      </c>
      <c r="O12" s="10">
        <v>1.09749</v>
      </c>
      <c r="P12" s="11">
        <v>1.15477</v>
      </c>
      <c r="Q12" s="10">
        <v>1.21618</v>
      </c>
      <c r="R12" s="10">
        <v>1.28167</v>
      </c>
      <c r="S12" s="10">
        <v>1.35114</v>
      </c>
      <c r="T12" s="10">
        <v>1.42439</v>
      </c>
      <c r="U12" s="10">
        <v>1.50114</v>
      </c>
      <c r="V12" s="10">
        <v>1.5811</v>
      </c>
      <c r="W12" s="11">
        <v>1.6639</v>
      </c>
      <c r="X12" s="10">
        <v>1.74919</v>
      </c>
      <c r="Y12" s="10">
        <v>1.9366</v>
      </c>
      <c r="Z12" s="10">
        <v>1.9258</v>
      </c>
      <c r="AA12" s="10">
        <v>2.01644</v>
      </c>
      <c r="AB12" s="10">
        <v>2.10825</v>
      </c>
      <c r="AC12" s="10">
        <v>2.20092</v>
      </c>
      <c r="AD12" s="11">
        <v>2.29423</v>
      </c>
      <c r="AE12" s="10">
        <v>2.38795</v>
      </c>
      <c r="AF12" s="10">
        <v>2.48187</v>
      </c>
      <c r="AG12" s="10">
        <v>2.57583</v>
      </c>
      <c r="AH12" s="10">
        <v>2.66965</v>
      </c>
      <c r="AI12" s="10">
        <v>2.76321</v>
      </c>
      <c r="AJ12" s="10">
        <v>2.85636</v>
      </c>
      <c r="AK12" s="10">
        <v>2.949</v>
      </c>
      <c r="AL12" s="10">
        <v>3.04102</v>
      </c>
      <c r="AM12" s="11">
        <v>3.13232</v>
      </c>
      <c r="AN12" s="10">
        <v>3.22281</v>
      </c>
      <c r="AO12" s="10">
        <v>3.31243</v>
      </c>
      <c r="AP12" s="10">
        <v>3.40109</v>
      </c>
      <c r="AQ12" s="10">
        <v>3.48874</v>
      </c>
      <c r="AR12" s="10">
        <v>3.5753</v>
      </c>
      <c r="AS12" s="10">
        <v>3.66073</v>
      </c>
      <c r="AT12" s="11">
        <v>3.74497</v>
      </c>
      <c r="AU12" s="10">
        <v>3.82798</v>
      </c>
      <c r="AV12" s="10">
        <v>3.90973</v>
      </c>
      <c r="AW12" s="10">
        <v>3.99016</v>
      </c>
      <c r="AX12" s="10">
        <v>4.06926</v>
      </c>
      <c r="AY12" s="10">
        <v>4.147</v>
      </c>
      <c r="AZ12" s="10">
        <v>4.22336</v>
      </c>
      <c r="BA12" s="11">
        <v>4.29832</v>
      </c>
      <c r="BB12" s="10">
        <v>4.37186</v>
      </c>
      <c r="BC12" s="10">
        <v>4.44398</v>
      </c>
      <c r="BD12" s="10">
        <v>4.51467</v>
      </c>
      <c r="BE12" s="10">
        <v>4.58393</v>
      </c>
      <c r="BF12" s="10">
        <v>4.65176</v>
      </c>
      <c r="BG12" s="10">
        <v>4.71815</v>
      </c>
      <c r="BH12" s="11">
        <v>4.78313</v>
      </c>
      <c r="BI12" s="10">
        <v>4.84669</v>
      </c>
      <c r="BJ12" s="10">
        <v>4.90884</v>
      </c>
      <c r="BK12" s="10">
        <v>4.96959</v>
      </c>
      <c r="BL12" s="10">
        <v>5.02897</v>
      </c>
      <c r="BM12" s="10">
        <v>5.08697</v>
      </c>
      <c r="BN12" s="10">
        <v>5.14362</v>
      </c>
      <c r="BO12" s="11">
        <v>5.19892</v>
      </c>
      <c r="BP12" s="10"/>
      <c r="BQ12" s="10"/>
      <c r="BR12" s="10"/>
      <c r="BS12" s="10"/>
      <c r="BT12" s="10"/>
      <c r="BU12" s="11"/>
    </row>
    <row r="13" spans="1:73" ht="12.75">
      <c r="A13" s="12">
        <v>0.002</v>
      </c>
      <c r="B13" s="13">
        <v>500</v>
      </c>
      <c r="C13" s="10">
        <v>0.66667</v>
      </c>
      <c r="D13" s="10">
        <v>0.68965</v>
      </c>
      <c r="E13" s="10">
        <v>0.71428</v>
      </c>
      <c r="F13" s="10">
        <v>0.74073</v>
      </c>
      <c r="G13" s="10">
        <v>0.7692</v>
      </c>
      <c r="H13" s="10">
        <v>0.79994</v>
      </c>
      <c r="I13" s="11">
        <v>0.8332</v>
      </c>
      <c r="J13" s="10">
        <v>0.86929</v>
      </c>
      <c r="K13" s="10">
        <v>0.90854</v>
      </c>
      <c r="L13" s="10">
        <v>0.95131</v>
      </c>
      <c r="M13" s="10">
        <v>0.998</v>
      </c>
      <c r="N13" s="10">
        <v>1.04898</v>
      </c>
      <c r="O13" s="10">
        <v>1.10465</v>
      </c>
      <c r="P13" s="11">
        <v>1.16534</v>
      </c>
      <c r="Q13" s="10">
        <v>1.23132</v>
      </c>
      <c r="R13" s="10">
        <v>1.30279</v>
      </c>
      <c r="S13" s="10">
        <v>1.37981</v>
      </c>
      <c r="T13" s="10">
        <v>1.46232</v>
      </c>
      <c r="U13" s="10">
        <v>1.55016</v>
      </c>
      <c r="V13" s="10">
        <v>1.64305</v>
      </c>
      <c r="W13" s="11">
        <v>1.74062</v>
      </c>
      <c r="X13" s="10">
        <v>1.44244</v>
      </c>
      <c r="Y13" s="10">
        <v>1.94806</v>
      </c>
      <c r="Z13" s="10">
        <v>2.05701</v>
      </c>
      <c r="AA13" s="10">
        <v>2.16884</v>
      </c>
      <c r="AB13" s="10">
        <v>2.28311</v>
      </c>
      <c r="AC13" s="10">
        <v>2.39942</v>
      </c>
      <c r="AD13" s="11">
        <v>2.51741</v>
      </c>
      <c r="AE13" s="10">
        <v>2.63672</v>
      </c>
      <c r="AF13" s="10">
        <v>2.75706</v>
      </c>
      <c r="AG13" s="10">
        <v>2.87816</v>
      </c>
      <c r="AH13" s="10">
        <v>2.99978</v>
      </c>
      <c r="AI13" s="10">
        <v>3.12169</v>
      </c>
      <c r="AJ13" s="10">
        <v>3.24371</v>
      </c>
      <c r="AK13" s="10">
        <v>3.36566</v>
      </c>
      <c r="AL13" s="10">
        <v>3.48737</v>
      </c>
      <c r="AM13" s="11">
        <v>3.60872</v>
      </c>
      <c r="AN13" s="10">
        <v>3.72957</v>
      </c>
      <c r="AO13" s="10">
        <v>3.84981</v>
      </c>
      <c r="AP13" s="10">
        <v>3.96932</v>
      </c>
      <c r="AQ13" s="10">
        <v>4.08802</v>
      </c>
      <c r="AR13" s="10">
        <v>4.20582</v>
      </c>
      <c r="AS13" s="10">
        <v>4.32263</v>
      </c>
      <c r="AT13" s="11">
        <v>4.43839</v>
      </c>
      <c r="AU13" s="10">
        <v>4.55304</v>
      </c>
      <c r="AV13" s="10">
        <v>4.66651</v>
      </c>
      <c r="AW13" s="10">
        <v>4.77875</v>
      </c>
      <c r="AX13" s="10">
        <v>4.88971</v>
      </c>
      <c r="AY13" s="10">
        <v>4.99937</v>
      </c>
      <c r="AZ13" s="10">
        <v>5.10768</v>
      </c>
      <c r="BA13" s="11">
        <v>5.21461</v>
      </c>
      <c r="BB13" s="10">
        <v>5.32014</v>
      </c>
      <c r="BC13" s="10">
        <v>5.42426</v>
      </c>
      <c r="BD13" s="10">
        <v>5.52694</v>
      </c>
      <c r="BE13" s="10">
        <v>5.62818</v>
      </c>
      <c r="BF13" s="10">
        <v>5.72796</v>
      </c>
      <c r="BG13" s="10">
        <v>5.82629</v>
      </c>
      <c r="BH13" s="11">
        <v>5.92316</v>
      </c>
      <c r="BI13" s="10">
        <v>6.01958</v>
      </c>
      <c r="BJ13" s="10">
        <v>6.11254</v>
      </c>
      <c r="BK13" s="10">
        <v>6.20506</v>
      </c>
      <c r="BL13" s="10">
        <v>6.29613</v>
      </c>
      <c r="BM13" s="10">
        <v>6.38578</v>
      </c>
      <c r="BN13" s="10">
        <v>6.47401</v>
      </c>
      <c r="BO13" s="11">
        <v>6.56084</v>
      </c>
      <c r="BP13" s="10"/>
      <c r="BQ13" s="10"/>
      <c r="BR13" s="10"/>
      <c r="BS13" s="10"/>
      <c r="BT13" s="10"/>
      <c r="BU13" s="11"/>
    </row>
    <row r="14" spans="1:73" ht="13.5" thickBot="1">
      <c r="A14" s="12">
        <v>0.001</v>
      </c>
      <c r="B14" s="13">
        <v>1000</v>
      </c>
      <c r="C14" s="10">
        <v>0.66667</v>
      </c>
      <c r="D14" s="10">
        <v>0.68965</v>
      </c>
      <c r="E14" s="10">
        <v>0.71428</v>
      </c>
      <c r="F14" s="10">
        <v>0.74074</v>
      </c>
      <c r="G14" s="10">
        <v>0.76922</v>
      </c>
      <c r="H14" s="10">
        <v>0.79998</v>
      </c>
      <c r="I14" s="11">
        <v>0.83328</v>
      </c>
      <c r="J14" s="10">
        <v>0.86945</v>
      </c>
      <c r="K14" s="10">
        <v>0.90885</v>
      </c>
      <c r="L14" s="10">
        <v>0.95188</v>
      </c>
      <c r="M14" s="10">
        <v>0.999</v>
      </c>
      <c r="N14" s="10">
        <v>1.05068</v>
      </c>
      <c r="O14" s="10">
        <v>1.10743</v>
      </c>
      <c r="P14" s="11">
        <v>1.16974</v>
      </c>
      <c r="Q14" s="14">
        <v>1.23805</v>
      </c>
      <c r="R14" s="14">
        <v>1.31275</v>
      </c>
      <c r="S14" s="14">
        <v>1.39408</v>
      </c>
      <c r="T14" s="14">
        <v>1.48216</v>
      </c>
      <c r="U14" s="14">
        <v>1.57695</v>
      </c>
      <c r="V14" s="14">
        <v>1.67825</v>
      </c>
      <c r="W14" s="15">
        <v>1.78572</v>
      </c>
      <c r="X14" s="10">
        <v>1.89894</v>
      </c>
      <c r="Y14" s="10">
        <v>2.01739</v>
      </c>
      <c r="Z14" s="10">
        <v>2.14053</v>
      </c>
      <c r="AA14" s="10">
        <v>2.2678</v>
      </c>
      <c r="AB14" s="10">
        <v>2.39867</v>
      </c>
      <c r="AC14" s="10">
        <v>2.53261</v>
      </c>
      <c r="AD14" s="11">
        <v>2.66915</v>
      </c>
      <c r="AE14" s="14">
        <v>2.80786</v>
      </c>
      <c r="AF14" s="14">
        <v>2.94834</v>
      </c>
      <c r="AG14" s="14">
        <v>3.09023</v>
      </c>
      <c r="AH14" s="10">
        <v>3.23322</v>
      </c>
      <c r="AI14" s="10">
        <v>3.37703</v>
      </c>
      <c r="AJ14" s="10">
        <v>3.52139</v>
      </c>
      <c r="AK14" s="10">
        <v>3.66608</v>
      </c>
      <c r="AL14" s="10">
        <v>3.8109</v>
      </c>
      <c r="AM14" s="11">
        <v>3.95567</v>
      </c>
      <c r="AN14" s="10">
        <v>4.10022</v>
      </c>
      <c r="AO14" s="10">
        <v>4.24439</v>
      </c>
      <c r="AP14" s="10">
        <v>4.38807</v>
      </c>
      <c r="AQ14" s="10">
        <v>4.53112</v>
      </c>
      <c r="AR14" s="10">
        <v>4.67344</v>
      </c>
      <c r="AS14" s="10">
        <v>4.81492</v>
      </c>
      <c r="AT14" s="11">
        <v>4.95549</v>
      </c>
      <c r="AU14" s="10">
        <v>5.09505</v>
      </c>
      <c r="AV14" s="10">
        <v>5.23353</v>
      </c>
      <c r="AW14" s="10">
        <v>5.37087</v>
      </c>
      <c r="AX14" s="10">
        <v>5.50701</v>
      </c>
      <c r="AY14" s="10">
        <v>5.6419</v>
      </c>
      <c r="AZ14" s="10">
        <v>5.77549</v>
      </c>
      <c r="BA14" s="11">
        <v>5.90776</v>
      </c>
      <c r="BB14" s="14">
        <v>6.03865</v>
      </c>
      <c r="BC14" s="14">
        <v>6.16816</v>
      </c>
      <c r="BD14" s="14">
        <v>6.29626</v>
      </c>
      <c r="BE14" s="14">
        <v>6.42292</v>
      </c>
      <c r="BF14" s="14">
        <v>6.54814</v>
      </c>
      <c r="BG14" s="14">
        <v>6.67191</v>
      </c>
      <c r="BH14" s="15">
        <v>6.79421</v>
      </c>
      <c r="BI14" s="10">
        <v>6.91505</v>
      </c>
      <c r="BJ14" s="10" t="s">
        <v>67</v>
      </c>
      <c r="BK14" s="10">
        <v>7.15235</v>
      </c>
      <c r="BL14" s="10">
        <v>7.26881</v>
      </c>
      <c r="BM14" s="10">
        <v>7.38382</v>
      </c>
      <c r="BN14" s="10">
        <v>7.49739</v>
      </c>
      <c r="BO14" s="11">
        <v>7.60953</v>
      </c>
      <c r="BP14" s="14"/>
      <c r="BQ14" s="14"/>
      <c r="BR14" s="14"/>
      <c r="BS14" s="14"/>
      <c r="BT14" s="14"/>
      <c r="BU14" s="15"/>
    </row>
    <row r="15" spans="1:10" ht="12.75">
      <c r="A15" s="12"/>
      <c r="B15" s="13"/>
      <c r="C15" s="13"/>
      <c r="D15" s="10"/>
      <c r="E15" s="10"/>
      <c r="F15" s="10"/>
      <c r="G15" s="10"/>
      <c r="H15" s="10"/>
      <c r="I15" s="10"/>
      <c r="J15" s="11"/>
    </row>
    <row r="44" spans="1:10" ht="13.5" thickBot="1">
      <c r="A44" s="12"/>
      <c r="B44" s="13"/>
      <c r="C44" s="13"/>
      <c r="D44" s="14"/>
      <c r="E44" s="14"/>
      <c r="F44" s="14"/>
      <c r="G44" s="14"/>
      <c r="H44" s="14"/>
      <c r="I44" s="14"/>
      <c r="J44" s="15"/>
    </row>
    <row r="58" spans="4:10" ht="12.75">
      <c r="D58" s="2"/>
      <c r="E58" s="2"/>
      <c r="F58" s="2"/>
      <c r="G58" s="2"/>
      <c r="H58" s="2"/>
      <c r="I58" s="2"/>
      <c r="J58" s="2"/>
    </row>
    <row r="73" spans="1:10" ht="13.5" thickBot="1">
      <c r="A73" s="16"/>
      <c r="B73" s="17"/>
      <c r="C73" s="17"/>
      <c r="D73" s="14"/>
      <c r="E73" s="14"/>
      <c r="F73" s="14"/>
      <c r="G73" s="14"/>
      <c r="H73" s="14"/>
      <c r="I73" s="14"/>
      <c r="J73" s="15"/>
    </row>
    <row r="88" spans="1:10" ht="13.5" thickBot="1">
      <c r="A88" s="16"/>
      <c r="B88" s="17"/>
      <c r="C88" s="17"/>
      <c r="D88" s="14"/>
      <c r="E88" s="14"/>
      <c r="F88" s="14"/>
      <c r="G88" s="14"/>
      <c r="H88" s="14"/>
      <c r="I88" s="14"/>
      <c r="J88" s="15"/>
    </row>
    <row r="103" spans="1:10" ht="13.5" thickBot="1">
      <c r="A103" s="16"/>
      <c r="B103" s="17"/>
      <c r="C103" s="17"/>
      <c r="D103" s="14"/>
      <c r="E103" s="14"/>
      <c r="F103" s="14"/>
      <c r="G103" s="14"/>
      <c r="H103" s="14"/>
      <c r="I103" s="14"/>
      <c r="J103" s="15"/>
    </row>
    <row r="118" spans="4:10" ht="12.75">
      <c r="D118" s="2"/>
      <c r="E118" s="2"/>
      <c r="F118" s="2"/>
      <c r="G118" s="2"/>
      <c r="H118" s="2"/>
      <c r="I118" s="2"/>
      <c r="J118" s="2"/>
    </row>
    <row r="133" spans="1:10" ht="13.5" thickBot="1">
      <c r="A133" s="16"/>
      <c r="B133" s="17"/>
      <c r="C133" s="17"/>
      <c r="D133" s="14"/>
      <c r="E133" s="14"/>
      <c r="F133" s="14"/>
      <c r="G133" s="14"/>
      <c r="H133" s="14"/>
      <c r="I133" s="14"/>
      <c r="J133" s="15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 Brinckerhoff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N. Smith</dc:creator>
  <cp:keywords/>
  <dc:description/>
  <cp:lastModifiedBy>Peter N. Smith</cp:lastModifiedBy>
  <dcterms:created xsi:type="dcterms:W3CDTF">1998-03-13T21:56:14Z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